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380" windowHeight="8130" tabRatio="211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L29" i="1" l="1"/>
  <c r="M29" i="1"/>
  <c r="N29" i="1" l="1"/>
  <c r="M8" i="1"/>
  <c r="L8" i="1"/>
  <c r="G8" i="1"/>
  <c r="L7" i="1"/>
  <c r="G7" i="1"/>
  <c r="M6" i="1"/>
  <c r="L6" i="1"/>
  <c r="G6" i="1"/>
  <c r="M9" i="1"/>
  <c r="L9" i="1"/>
  <c r="G9" i="1"/>
  <c r="L5" i="1"/>
  <c r="G5" i="1"/>
  <c r="L4" i="1"/>
  <c r="G4" i="1"/>
  <c r="L10" i="1"/>
  <c r="G10" i="1"/>
  <c r="N6" i="1" l="1"/>
  <c r="N4" i="1"/>
  <c r="N8" i="1"/>
  <c r="N5" i="1"/>
  <c r="N9" i="1"/>
  <c r="N7" i="1"/>
  <c r="N10" i="1"/>
  <c r="G11" i="1" l="1"/>
  <c r="L11" i="1"/>
  <c r="G12" i="1"/>
  <c r="L12" i="1"/>
  <c r="G13" i="1"/>
  <c r="L13" i="1"/>
  <c r="G14" i="1"/>
  <c r="L14" i="1"/>
  <c r="M14" i="1"/>
  <c r="G15" i="1"/>
  <c r="L15" i="1"/>
  <c r="G16" i="1"/>
  <c r="L16" i="1"/>
  <c r="M16" i="1"/>
  <c r="G17" i="1"/>
  <c r="N17" i="1" s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N12" i="1" l="1"/>
  <c r="N16" i="1"/>
  <c r="N13" i="1"/>
  <c r="N14" i="1"/>
  <c r="N11" i="1"/>
  <c r="N15" i="1"/>
  <c r="N30" i="1" l="1"/>
  <c r="N31" i="1" s="1"/>
  <c r="N32" i="1" l="1"/>
  <c r="N33" i="1" s="1"/>
</calcChain>
</file>

<file path=xl/sharedStrings.xml><?xml version="1.0" encoding="utf-8"?>
<sst xmlns="http://schemas.openxmlformats.org/spreadsheetml/2006/main" count="57" uniqueCount="57">
  <si>
    <t>Opis funkcjonalności</t>
  </si>
  <si>
    <t>koszt strony A4 mono</t>
  </si>
  <si>
    <t>czynsz miesięczny (za wskazaną ilość)</t>
  </si>
  <si>
    <t>Urządzenia będące na wyposażeniu Zamawiającego</t>
  </si>
  <si>
    <t>Lexmark X264dn</t>
  </si>
  <si>
    <t>Fax Panasonic KX-FP 218 PD</t>
  </si>
  <si>
    <t>Fax Canon JX 510P</t>
  </si>
  <si>
    <t>Fax Canon i-sensys fax L160/ Canon L 100</t>
  </si>
  <si>
    <t>Fax Sharp UX-B30</t>
  </si>
  <si>
    <t>Fax Sharp UX-P 410</t>
  </si>
  <si>
    <t>Canon i-Sensys L170</t>
  </si>
  <si>
    <t>Oprogramowanie wspomagające zarządzanie urządzeniami i monitorowanie kosztów.</t>
  </si>
  <si>
    <t>System druku masowego oferowany przez Wykonawcę.</t>
  </si>
  <si>
    <t>Wartość miesięczna kontraktu (brutto)</t>
  </si>
  <si>
    <t xml:space="preserve">             / miejscowość ,data /                                                                      /pieczęć i podpis osoby / osób wskazanych w dokumencie,</t>
  </si>
  <si>
    <t xml:space="preserve">                                                                                                                   uprawnionej / uprawnionych do występowania w obrocie                   </t>
  </si>
  <si>
    <t xml:space="preserve">                                                                                                                   prawnym, reprezentowania Wykonawcy i składania oświadczeń                                                                                                 </t>
  </si>
  <si>
    <r>
      <t xml:space="preserve">                                                                                                                   woli w jego imieniu</t>
    </r>
    <r>
      <rPr>
        <b/>
        <sz val="10"/>
        <rFont val="Tahoma"/>
        <family val="2"/>
        <charset val="238"/>
      </rPr>
      <t xml:space="preserve"> </t>
    </r>
  </si>
  <si>
    <t>Całkowita wartość oferty brutto:</t>
  </si>
  <si>
    <t>Słownie: całkowita wartość oferty brutto:</t>
  </si>
  <si>
    <t>Czynsz miesięczny  netto (za wskazaną ilość)</t>
  </si>
  <si>
    <t>Koszt netto strony A4 mono</t>
  </si>
  <si>
    <t>Koszt netto strony A4 kolor</t>
  </si>
  <si>
    <t>Wartość miesięczna kontraktu (netto)</t>
  </si>
  <si>
    <t>Całkowita wartość oferty netto:</t>
  </si>
  <si>
    <t>Słownie: całkowita wartość oferty netto:</t>
  </si>
  <si>
    <t>Kwota podatku VAT:</t>
  </si>
  <si>
    <t>Słownie: kwota podatku VAT:</t>
  </si>
  <si>
    <t xml:space="preserve">…….............................  </t>
  </si>
  <si>
    <t>…….....................................................................................</t>
  </si>
  <si>
    <t>Przewidywany miesięczny nakład mono</t>
  </si>
  <si>
    <t>Przewidywany miesięczny nakład kolor</t>
  </si>
  <si>
    <t>Miesięczny koszt netto nakładu mono</t>
  </si>
  <si>
    <t>Miesięczny koszt nakładu kolor</t>
  </si>
  <si>
    <t>Suma (miesięczny koszt netto nakładów mono i kolor + czynsz)</t>
  </si>
  <si>
    <t xml:space="preserve">Ilość </t>
  </si>
  <si>
    <t>Czynsz miesięczny  netto (za jedno urządzenie/ oprogramowanie)</t>
  </si>
  <si>
    <t>Samsung CLP 365</t>
  </si>
  <si>
    <t>Urządzenie Typ III – Fabrycznie nowe, kolorowe, laserowe urządzenie drukujące (laserowa drukarka sieciowa  formatu A4)</t>
  </si>
  <si>
    <t>Urządzenie Typ IV – Fabrycznie nowe, monochromatyczne, wielofunkcyjne urządzenie laserowe (drukarka sieciowa, kolorowy skaner sieciowy, faks  formatu A3)</t>
  </si>
  <si>
    <t>Urządzenie Typ X – Monochromatyczne, wielofunkcyjne urządzenie laserowe (drukarka sieciowa, skaner sieciowy formatu A3)</t>
  </si>
  <si>
    <t>Urządzenie Typ XIII – Kolorowe, laserowe urządzenie drukujące (laserowa drukarka sieciowa  formatu A4)</t>
  </si>
  <si>
    <t>OKI ES4131DN</t>
  </si>
  <si>
    <t>Lexmark MS310dn</t>
  </si>
  <si>
    <t>Lexmark MS312dn</t>
  </si>
  <si>
    <t>Wartość  kontraktu na 48 m-cy (brutto)</t>
  </si>
  <si>
    <t>Wartość  kontraktu na 48 m-cy (netto)</t>
  </si>
  <si>
    <t>Urządzenie Typ VII – Monochromatyczne urządzenie wielofunkcyjne   (drukarka sieciowa, kolorowy skaner sieciowy formatu A4, faks)</t>
  </si>
  <si>
    <t>Urządzenie Typ VI – Kolorowe, wielofunkcyjne urządzenie laserowe (drukarka sieciowa, kolorowy skaner sieciowy,  formatu A3)</t>
  </si>
  <si>
    <t>Urządzenie Typ V – Fabrycznie nowe, kolorowe, wielofunkcyjne urządzenie laserowe (drukarka sieciowa, kolorowy skaner sieciowy,  formatu A3)</t>
  </si>
  <si>
    <t>Urządzenie Typ II – Fabrycznie nowe monochromatyczne urządzenie drukujące (drukarka sieciowa formatu A4)</t>
  </si>
  <si>
    <t>Urządzenie Typ I – Fabrycznie nowe  monochromatyczne urządzenie wielofunkcyjne   (drukarka sieciowa, kolorowy skaner sieciowy formatu A4, faks)</t>
  </si>
  <si>
    <t>Urządzenie Typ VIII – Monochromatyczne urządzenie wielofunkcyjne   (drukarka sieciowa, kolorowy skaner sieciowy formatu A4, faks)</t>
  </si>
  <si>
    <t>Urządzenie Typ IX – Monochromatyczne urządzenie drukujące (drukarka sieciowa formatu A4)</t>
  </si>
  <si>
    <t>Urządzenie Typ XI – Kolorowe, wielofunkcyjne urządzenie laserowe (drukarka sieciowa, kolorowy skaner sieciowy, faks,  formatu A4)</t>
  </si>
  <si>
    <t>Urządzenie Typ XII – Monochromatyczne, wielofunkcyjne urządzenie laserowe (drukarka sieciowa, kolorowy skaner sieciowy, faks,  formatu A4)</t>
  </si>
  <si>
    <t>Załącznik nr 2A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</si>
</sst>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164" formatCode="#,##0.00\ &quot;zł&quot;"/>
    <numFmt numFmtId="165" formatCode="0.0000"/>
  </numFmts>
  <fonts count="9" x14ac:knownFonts="1"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2" fontId="5" fillId="3" borderId="1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1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2" fontId="5" fillId="0" borderId="2" xfId="0" applyNumberFormat="1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vertical="center"/>
    </xf>
    <xf numFmtId="2" fontId="5" fillId="3" borderId="2" xfId="0" applyNumberFormat="1" applyFont="1" applyFill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5" fontId="3" fillId="3" borderId="3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5" fillId="3" borderId="3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2" borderId="0" xfId="0" applyFont="1" applyFill="1"/>
    <xf numFmtId="0" fontId="5" fillId="4" borderId="1" xfId="0" applyFont="1" applyFill="1" applyBorder="1"/>
    <xf numFmtId="0" fontId="5" fillId="3" borderId="1" xfId="0" applyFont="1" applyFill="1" applyBorder="1"/>
    <xf numFmtId="165" fontId="5" fillId="2" borderId="1" xfId="0" applyNumberFormat="1" applyFont="1" applyFill="1" applyBorder="1" applyAlignment="1">
      <alignment horizontal="center"/>
    </xf>
    <xf numFmtId="165" fontId="5" fillId="3" borderId="3" xfId="0" applyNumberFormat="1" applyFont="1" applyFill="1" applyBorder="1"/>
    <xf numFmtId="0" fontId="5" fillId="2" borderId="3" xfId="0" applyFont="1" applyFill="1" applyBorder="1" applyAlignment="1">
      <alignment horizontal="center"/>
    </xf>
    <xf numFmtId="0" fontId="5" fillId="3" borderId="3" xfId="0" applyFont="1" applyFill="1" applyBorder="1"/>
    <xf numFmtId="2" fontId="5" fillId="3" borderId="3" xfId="0" applyNumberFormat="1" applyFont="1" applyFill="1" applyBorder="1"/>
    <xf numFmtId="0" fontId="6" fillId="0" borderId="3" xfId="0" applyFont="1" applyFill="1" applyBorder="1" applyAlignment="1">
      <alignment horizontal="left" vertical="center" wrapText="1"/>
    </xf>
    <xf numFmtId="165" fontId="5" fillId="0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2" fontId="5" fillId="0" borderId="2" xfId="0" applyNumberFormat="1" applyFont="1" applyFill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64" fontId="5" fillId="0" borderId="4" xfId="0" applyNumberFormat="1" applyFont="1" applyBorder="1"/>
    <xf numFmtId="164" fontId="3" fillId="0" borderId="5" xfId="0" applyNumberFormat="1" applyFont="1" applyBorder="1"/>
    <xf numFmtId="0" fontId="7" fillId="0" borderId="0" xfId="0" applyFont="1" applyAlignment="1">
      <alignment vertical="center"/>
    </xf>
    <xf numFmtId="8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tabSelected="1" view="pageBreakPreview" zoomScale="75" zoomScaleNormal="100" zoomScaleSheetLayoutView="75" workbookViewId="0">
      <selection activeCell="M1" sqref="M1"/>
    </sheetView>
  </sheetViews>
  <sheetFormatPr defaultColWidth="11.5703125" defaultRowHeight="12.75" x14ac:dyDescent="0.2"/>
  <cols>
    <col min="1" max="1" width="3" customWidth="1"/>
    <col min="2" max="2" width="40.28515625" customWidth="1"/>
    <col min="3" max="3" width="12.5703125" style="1" customWidth="1"/>
    <col min="4" max="4" width="10.28515625" hidden="1" customWidth="1"/>
    <col min="5" max="5" width="12.5703125" hidden="1" customWidth="1"/>
    <col min="6" max="6" width="16.85546875" customWidth="1"/>
    <col min="7" max="7" width="13.7109375" customWidth="1"/>
    <col min="8" max="8" width="12.42578125" customWidth="1"/>
    <col min="9" max="9" width="13.28515625" customWidth="1"/>
    <col min="10" max="10" width="14.85546875" customWidth="1"/>
    <col min="11" max="11" width="14.7109375" customWidth="1"/>
    <col min="12" max="12" width="12.85546875" customWidth="1"/>
    <col min="13" max="13" width="13.85546875" customWidth="1"/>
    <col min="14" max="14" width="18" customWidth="1"/>
    <col min="15" max="15" width="11.5703125" customWidth="1"/>
  </cols>
  <sheetData>
    <row r="1" spans="2:14" ht="13.5" thickBot="1" x14ac:dyDescent="0.25">
      <c r="M1" s="64" t="s">
        <v>56</v>
      </c>
    </row>
    <row r="2" spans="2:14" ht="13.5" thickBot="1" x14ac:dyDescent="0.25">
      <c r="B2" s="61" t="s">
        <v>12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2:14" ht="60" x14ac:dyDescent="0.2">
      <c r="B3" s="3" t="s">
        <v>0</v>
      </c>
      <c r="C3" s="3" t="s">
        <v>35</v>
      </c>
      <c r="D3" s="3" t="s">
        <v>2</v>
      </c>
      <c r="E3" s="3" t="s">
        <v>1</v>
      </c>
      <c r="F3" s="3" t="s">
        <v>36</v>
      </c>
      <c r="G3" s="3" t="s">
        <v>20</v>
      </c>
      <c r="H3" s="3" t="s">
        <v>21</v>
      </c>
      <c r="I3" s="3" t="s">
        <v>22</v>
      </c>
      <c r="J3" s="3" t="s">
        <v>30</v>
      </c>
      <c r="K3" s="3" t="s">
        <v>31</v>
      </c>
      <c r="L3" s="3" t="s">
        <v>32</v>
      </c>
      <c r="M3" s="3" t="s">
        <v>33</v>
      </c>
      <c r="N3" s="3" t="s">
        <v>34</v>
      </c>
    </row>
    <row r="4" spans="2:14" ht="48" x14ac:dyDescent="0.2">
      <c r="B4" s="4" t="s">
        <v>51</v>
      </c>
      <c r="C4" s="5">
        <v>47</v>
      </c>
      <c r="D4" s="6"/>
      <c r="E4" s="6"/>
      <c r="F4" s="7"/>
      <c r="G4" s="7">
        <f t="shared" ref="G4:G8" si="0">C4*F4</f>
        <v>0</v>
      </c>
      <c r="H4" s="8"/>
      <c r="I4" s="9"/>
      <c r="J4" s="10">
        <v>87000</v>
      </c>
      <c r="K4" s="11"/>
      <c r="L4" s="7">
        <f>(H4*J4)</f>
        <v>0</v>
      </c>
      <c r="M4" s="12"/>
      <c r="N4" s="7">
        <f>SUM(G4+L4)</f>
        <v>0</v>
      </c>
    </row>
    <row r="5" spans="2:14" ht="36" x14ac:dyDescent="0.2">
      <c r="B5" s="4" t="s">
        <v>50</v>
      </c>
      <c r="C5" s="5">
        <v>113</v>
      </c>
      <c r="D5" s="6"/>
      <c r="E5" s="6"/>
      <c r="F5" s="7"/>
      <c r="G5" s="7">
        <f t="shared" si="0"/>
        <v>0</v>
      </c>
      <c r="H5" s="8"/>
      <c r="I5" s="9"/>
      <c r="J5" s="10">
        <v>64000</v>
      </c>
      <c r="K5" s="11"/>
      <c r="L5" s="7">
        <f t="shared" ref="L5:L9" si="1">SUM(H5*J5)</f>
        <v>0</v>
      </c>
      <c r="M5" s="12"/>
      <c r="N5" s="7">
        <f>SUM(G5+L5)</f>
        <v>0</v>
      </c>
    </row>
    <row r="6" spans="2:14" ht="36" x14ac:dyDescent="0.2">
      <c r="B6" s="4" t="s">
        <v>38</v>
      </c>
      <c r="C6" s="5">
        <v>4</v>
      </c>
      <c r="D6" s="6"/>
      <c r="E6" s="6"/>
      <c r="F6" s="7"/>
      <c r="G6" s="7">
        <f t="shared" si="0"/>
        <v>0</v>
      </c>
      <c r="H6" s="8"/>
      <c r="I6" s="8">
        <v>0</v>
      </c>
      <c r="J6" s="10">
        <v>3200</v>
      </c>
      <c r="K6" s="10">
        <v>2100</v>
      </c>
      <c r="L6" s="7">
        <f t="shared" si="1"/>
        <v>0</v>
      </c>
      <c r="M6" s="7">
        <f>SUM(I6*K6)</f>
        <v>0</v>
      </c>
      <c r="N6" s="7">
        <f>SUM(G6+L6+M6)</f>
        <v>0</v>
      </c>
    </row>
    <row r="7" spans="2:14" ht="48" x14ac:dyDescent="0.2">
      <c r="B7" s="4" t="s">
        <v>39</v>
      </c>
      <c r="C7" s="5">
        <v>14</v>
      </c>
      <c r="D7" s="6"/>
      <c r="E7" s="6"/>
      <c r="F7" s="7"/>
      <c r="G7" s="7">
        <f t="shared" si="0"/>
        <v>0</v>
      </c>
      <c r="H7" s="8"/>
      <c r="I7" s="9"/>
      <c r="J7" s="10">
        <v>36000</v>
      </c>
      <c r="K7" s="11"/>
      <c r="L7" s="7">
        <f t="shared" si="1"/>
        <v>0</v>
      </c>
      <c r="M7" s="12"/>
      <c r="N7" s="7">
        <f>SUM(G7+L7)</f>
        <v>0</v>
      </c>
    </row>
    <row r="8" spans="2:14" ht="36" x14ac:dyDescent="0.2">
      <c r="B8" s="4" t="s">
        <v>49</v>
      </c>
      <c r="C8" s="5">
        <v>1</v>
      </c>
      <c r="D8" s="6"/>
      <c r="E8" s="6"/>
      <c r="F8" s="7"/>
      <c r="G8" s="7">
        <f t="shared" si="0"/>
        <v>0</v>
      </c>
      <c r="H8" s="8"/>
      <c r="I8" s="8">
        <v>0</v>
      </c>
      <c r="J8" s="10">
        <v>4400</v>
      </c>
      <c r="K8" s="10">
        <v>2400</v>
      </c>
      <c r="L8" s="7">
        <f t="shared" si="1"/>
        <v>0</v>
      </c>
      <c r="M8" s="7">
        <f>SUM(I8*K8)</f>
        <v>0</v>
      </c>
      <c r="N8" s="7">
        <f>SUM(G8+L8+M8)</f>
        <v>0</v>
      </c>
    </row>
    <row r="9" spans="2:14" ht="59.25" customHeight="1" x14ac:dyDescent="0.2">
      <c r="B9" s="4" t="s">
        <v>48</v>
      </c>
      <c r="C9" s="5">
        <v>1</v>
      </c>
      <c r="D9" s="6"/>
      <c r="E9" s="6"/>
      <c r="F9" s="7"/>
      <c r="G9" s="7">
        <f t="shared" ref="G9" si="2">C9*F9</f>
        <v>0</v>
      </c>
      <c r="H9" s="8"/>
      <c r="I9" s="8">
        <v>0</v>
      </c>
      <c r="J9" s="10">
        <v>32000</v>
      </c>
      <c r="K9" s="10">
        <v>1600</v>
      </c>
      <c r="L9" s="7">
        <f t="shared" si="1"/>
        <v>0</v>
      </c>
      <c r="M9" s="7">
        <f>SUM(I9*K9)</f>
        <v>0</v>
      </c>
      <c r="N9" s="7">
        <f>SUM(G9+L9+M9)</f>
        <v>0</v>
      </c>
    </row>
    <row r="10" spans="2:14" ht="58.5" customHeight="1" x14ac:dyDescent="0.2">
      <c r="B10" s="4" t="s">
        <v>47</v>
      </c>
      <c r="C10" s="5">
        <v>17</v>
      </c>
      <c r="D10" s="6"/>
      <c r="E10" s="6"/>
      <c r="F10" s="7"/>
      <c r="G10" s="7">
        <f t="shared" ref="G10" si="3">C10*F10</f>
        <v>0</v>
      </c>
      <c r="H10" s="8"/>
      <c r="I10" s="9"/>
      <c r="J10" s="10">
        <v>28000</v>
      </c>
      <c r="K10" s="11"/>
      <c r="L10" s="7">
        <f>(H10*J10)</f>
        <v>0</v>
      </c>
      <c r="M10" s="12"/>
      <c r="N10" s="7">
        <f>SUM(G10+L10)</f>
        <v>0</v>
      </c>
    </row>
    <row r="11" spans="2:14" ht="36" x14ac:dyDescent="0.2">
      <c r="B11" s="4" t="s">
        <v>52</v>
      </c>
      <c r="C11" s="5">
        <v>54</v>
      </c>
      <c r="D11" s="6"/>
      <c r="E11" s="6"/>
      <c r="F11" s="7"/>
      <c r="G11" s="7">
        <f t="shared" ref="G11:G17" si="4">C11*F11</f>
        <v>0</v>
      </c>
      <c r="H11" s="8"/>
      <c r="I11" s="9"/>
      <c r="J11" s="10">
        <v>92000</v>
      </c>
      <c r="K11" s="11"/>
      <c r="L11" s="7">
        <f>(H11*J11)</f>
        <v>0</v>
      </c>
      <c r="M11" s="12"/>
      <c r="N11" s="7">
        <f>SUM(G11+L11)</f>
        <v>0</v>
      </c>
    </row>
    <row r="12" spans="2:14" ht="36" x14ac:dyDescent="0.2">
      <c r="B12" s="4" t="s">
        <v>53</v>
      </c>
      <c r="C12" s="5">
        <v>112</v>
      </c>
      <c r="D12" s="6"/>
      <c r="E12" s="6"/>
      <c r="F12" s="7"/>
      <c r="G12" s="7">
        <f t="shared" si="4"/>
        <v>0</v>
      </c>
      <c r="H12" s="8"/>
      <c r="I12" s="9"/>
      <c r="J12" s="10">
        <v>61000</v>
      </c>
      <c r="K12" s="11"/>
      <c r="L12" s="7">
        <f>SUM(H12*J12)</f>
        <v>0</v>
      </c>
      <c r="M12" s="12"/>
      <c r="N12" s="7">
        <f>SUM(G12+L12)</f>
        <v>0</v>
      </c>
    </row>
    <row r="13" spans="2:14" ht="53.25" customHeight="1" x14ac:dyDescent="0.2">
      <c r="B13" s="4" t="s">
        <v>40</v>
      </c>
      <c r="C13" s="5">
        <v>1</v>
      </c>
      <c r="D13" s="6"/>
      <c r="E13" s="6"/>
      <c r="F13" s="7"/>
      <c r="G13" s="7">
        <f t="shared" si="4"/>
        <v>0</v>
      </c>
      <c r="H13" s="8"/>
      <c r="I13" s="9"/>
      <c r="J13" s="10">
        <v>4400</v>
      </c>
      <c r="K13" s="11"/>
      <c r="L13" s="7">
        <f>SUM(H13*J13)</f>
        <v>0</v>
      </c>
      <c r="M13" s="12"/>
      <c r="N13" s="7">
        <f>SUM(G13+L13)</f>
        <v>0</v>
      </c>
    </row>
    <row r="14" spans="2:14" ht="57" customHeight="1" x14ac:dyDescent="0.2">
      <c r="B14" s="4" t="s">
        <v>54</v>
      </c>
      <c r="C14" s="5">
        <v>5</v>
      </c>
      <c r="D14" s="6"/>
      <c r="E14" s="6"/>
      <c r="F14" s="7"/>
      <c r="G14" s="7">
        <f t="shared" si="4"/>
        <v>0</v>
      </c>
      <c r="H14" s="8"/>
      <c r="I14" s="8">
        <v>0</v>
      </c>
      <c r="J14" s="10">
        <v>3350</v>
      </c>
      <c r="K14" s="10">
        <v>2300</v>
      </c>
      <c r="L14" s="7">
        <f>SUM(H14*J14)</f>
        <v>0</v>
      </c>
      <c r="M14" s="7">
        <f>SUM(I14*K14)</f>
        <v>0</v>
      </c>
      <c r="N14" s="7">
        <f>SUM(G14+L14+M14)</f>
        <v>0</v>
      </c>
    </row>
    <row r="15" spans="2:14" ht="54" customHeight="1" x14ac:dyDescent="0.2">
      <c r="B15" s="4" t="s">
        <v>55</v>
      </c>
      <c r="C15" s="5">
        <v>33</v>
      </c>
      <c r="D15" s="6"/>
      <c r="E15" s="6"/>
      <c r="F15" s="7"/>
      <c r="G15" s="7">
        <f t="shared" si="4"/>
        <v>0</v>
      </c>
      <c r="H15" s="8"/>
      <c r="I15" s="9"/>
      <c r="J15" s="10">
        <v>82000</v>
      </c>
      <c r="K15" s="11"/>
      <c r="L15" s="7">
        <f>SUM(H15*J15)</f>
        <v>0</v>
      </c>
      <c r="M15" s="12"/>
      <c r="N15" s="7">
        <f>SUM(G15+L15)</f>
        <v>0</v>
      </c>
    </row>
    <row r="16" spans="2:14" ht="36" x14ac:dyDescent="0.2">
      <c r="B16" s="4" t="s">
        <v>41</v>
      </c>
      <c r="C16" s="5">
        <v>1</v>
      </c>
      <c r="D16" s="6"/>
      <c r="E16" s="6"/>
      <c r="F16" s="7"/>
      <c r="G16" s="7">
        <f t="shared" si="4"/>
        <v>0</v>
      </c>
      <c r="H16" s="8"/>
      <c r="I16" s="8">
        <v>0</v>
      </c>
      <c r="J16" s="10">
        <v>520</v>
      </c>
      <c r="K16" s="10">
        <v>100</v>
      </c>
      <c r="L16" s="7">
        <f>SUM(H16*J16)</f>
        <v>0</v>
      </c>
      <c r="M16" s="7">
        <f>SUM(I16*K16)</f>
        <v>0</v>
      </c>
      <c r="N16" s="7">
        <f>SUM(G16+L16+M16)</f>
        <v>0</v>
      </c>
    </row>
    <row r="17" spans="2:14" ht="45.75" customHeight="1" thickBot="1" x14ac:dyDescent="0.25">
      <c r="B17" s="13" t="s">
        <v>11</v>
      </c>
      <c r="C17" s="14">
        <v>1</v>
      </c>
      <c r="D17" s="15"/>
      <c r="E17" s="16"/>
      <c r="F17" s="17"/>
      <c r="G17" s="18">
        <f t="shared" si="4"/>
        <v>0</v>
      </c>
      <c r="H17" s="19"/>
      <c r="I17" s="19"/>
      <c r="J17" s="16"/>
      <c r="K17" s="16"/>
      <c r="L17" s="20"/>
      <c r="M17" s="20"/>
      <c r="N17" s="21">
        <f>SUM(G17)</f>
        <v>0</v>
      </c>
    </row>
    <row r="18" spans="2:14" ht="12.75" customHeight="1" thickBot="1" x14ac:dyDescent="0.25">
      <c r="B18" s="58" t="s">
        <v>3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</row>
    <row r="19" spans="2:14" x14ac:dyDescent="0.2">
      <c r="B19" s="22" t="s">
        <v>42</v>
      </c>
      <c r="C19" s="23">
        <v>1</v>
      </c>
      <c r="D19" s="24"/>
      <c r="E19" s="24"/>
      <c r="F19" s="25"/>
      <c r="G19" s="26"/>
      <c r="H19" s="27">
        <v>0</v>
      </c>
      <c r="I19" s="28"/>
      <c r="J19" s="29">
        <v>800</v>
      </c>
      <c r="K19" s="30"/>
      <c r="L19" s="31">
        <f t="shared" ref="L19:L28" si="5">SUM(H19*J19)</f>
        <v>0</v>
      </c>
      <c r="M19" s="32"/>
      <c r="N19" s="31">
        <f t="shared" ref="N19:N28" si="6">SUM(L19)</f>
        <v>0</v>
      </c>
    </row>
    <row r="20" spans="2:14" x14ac:dyDescent="0.2">
      <c r="B20" s="22" t="s">
        <v>43</v>
      </c>
      <c r="C20" s="23">
        <v>24</v>
      </c>
      <c r="D20" s="24"/>
      <c r="E20" s="24"/>
      <c r="F20" s="25"/>
      <c r="G20" s="26"/>
      <c r="H20" s="27">
        <v>0</v>
      </c>
      <c r="I20" s="28"/>
      <c r="J20" s="29">
        <v>12000</v>
      </c>
      <c r="K20" s="30"/>
      <c r="L20" s="31">
        <f t="shared" si="5"/>
        <v>0</v>
      </c>
      <c r="M20" s="32"/>
      <c r="N20" s="31">
        <f t="shared" si="6"/>
        <v>0</v>
      </c>
    </row>
    <row r="21" spans="2:14" x14ac:dyDescent="0.2">
      <c r="B21" s="22" t="s">
        <v>44</v>
      </c>
      <c r="C21" s="23">
        <v>1</v>
      </c>
      <c r="D21" s="24"/>
      <c r="E21" s="24"/>
      <c r="F21" s="25"/>
      <c r="G21" s="26"/>
      <c r="H21" s="27">
        <v>0</v>
      </c>
      <c r="I21" s="28"/>
      <c r="J21" s="29">
        <v>500</v>
      </c>
      <c r="K21" s="30"/>
      <c r="L21" s="31">
        <f t="shared" si="5"/>
        <v>0</v>
      </c>
      <c r="M21" s="32"/>
      <c r="N21" s="31">
        <f t="shared" si="6"/>
        <v>0</v>
      </c>
    </row>
    <row r="22" spans="2:14" x14ac:dyDescent="0.2">
      <c r="B22" s="33" t="s">
        <v>4</v>
      </c>
      <c r="C22" s="23">
        <v>1</v>
      </c>
      <c r="D22" s="24"/>
      <c r="E22" s="24"/>
      <c r="F22" s="25"/>
      <c r="G22" s="26"/>
      <c r="H22" s="27">
        <v>0</v>
      </c>
      <c r="I22" s="28"/>
      <c r="J22" s="29">
        <v>500</v>
      </c>
      <c r="K22" s="30"/>
      <c r="L22" s="31">
        <f t="shared" si="5"/>
        <v>0</v>
      </c>
      <c r="M22" s="32"/>
      <c r="N22" s="31">
        <f t="shared" si="6"/>
        <v>0</v>
      </c>
    </row>
    <row r="23" spans="2:14" x14ac:dyDescent="0.2">
      <c r="B23" s="34" t="s">
        <v>5</v>
      </c>
      <c r="C23" s="23">
        <v>8</v>
      </c>
      <c r="D23" s="24"/>
      <c r="E23" s="24"/>
      <c r="F23" s="25"/>
      <c r="G23" s="26"/>
      <c r="H23" s="27">
        <v>0</v>
      </c>
      <c r="I23" s="28"/>
      <c r="J23" s="29">
        <v>300</v>
      </c>
      <c r="K23" s="30"/>
      <c r="L23" s="31">
        <f t="shared" si="5"/>
        <v>0</v>
      </c>
      <c r="M23" s="32"/>
      <c r="N23" s="31">
        <f t="shared" si="6"/>
        <v>0</v>
      </c>
    </row>
    <row r="24" spans="2:14" x14ac:dyDescent="0.2">
      <c r="B24" s="34" t="s">
        <v>6</v>
      </c>
      <c r="C24" s="23">
        <v>2</v>
      </c>
      <c r="D24" s="24"/>
      <c r="E24" s="24"/>
      <c r="F24" s="25"/>
      <c r="G24" s="26"/>
      <c r="H24" s="27">
        <v>0</v>
      </c>
      <c r="I24" s="28"/>
      <c r="J24" s="29">
        <v>120</v>
      </c>
      <c r="K24" s="30"/>
      <c r="L24" s="31">
        <f t="shared" si="5"/>
        <v>0</v>
      </c>
      <c r="M24" s="32"/>
      <c r="N24" s="31">
        <f t="shared" si="6"/>
        <v>0</v>
      </c>
    </row>
    <row r="25" spans="2:14" x14ac:dyDescent="0.2">
      <c r="B25" s="35" t="s">
        <v>7</v>
      </c>
      <c r="C25" s="23">
        <v>2</v>
      </c>
      <c r="D25" s="24"/>
      <c r="E25" s="24"/>
      <c r="F25" s="25"/>
      <c r="G25" s="26"/>
      <c r="H25" s="27">
        <v>0</v>
      </c>
      <c r="I25" s="28"/>
      <c r="J25" s="29">
        <v>50</v>
      </c>
      <c r="K25" s="30"/>
      <c r="L25" s="31">
        <f t="shared" si="5"/>
        <v>0</v>
      </c>
      <c r="M25" s="32"/>
      <c r="N25" s="31">
        <f t="shared" si="6"/>
        <v>0</v>
      </c>
    </row>
    <row r="26" spans="2:14" x14ac:dyDescent="0.2">
      <c r="B26" s="34" t="s">
        <v>8</v>
      </c>
      <c r="C26" s="36">
        <v>1</v>
      </c>
      <c r="D26" s="37"/>
      <c r="E26" s="38"/>
      <c r="F26" s="39"/>
      <c r="G26" s="40"/>
      <c r="H26" s="41">
        <v>0</v>
      </c>
      <c r="I26" s="42"/>
      <c r="J26" s="43">
        <v>30</v>
      </c>
      <c r="K26" s="44"/>
      <c r="L26" s="31">
        <f t="shared" si="5"/>
        <v>0</v>
      </c>
      <c r="M26" s="45"/>
      <c r="N26" s="31">
        <f t="shared" si="6"/>
        <v>0</v>
      </c>
    </row>
    <row r="27" spans="2:14" x14ac:dyDescent="0.2">
      <c r="B27" s="34" t="s">
        <v>9</v>
      </c>
      <c r="C27" s="36">
        <v>1</v>
      </c>
      <c r="D27" s="37"/>
      <c r="E27" s="38"/>
      <c r="F27" s="39"/>
      <c r="G27" s="40"/>
      <c r="H27" s="41">
        <v>0</v>
      </c>
      <c r="I27" s="42"/>
      <c r="J27" s="43">
        <v>50</v>
      </c>
      <c r="K27" s="44"/>
      <c r="L27" s="31">
        <f t="shared" si="5"/>
        <v>0</v>
      </c>
      <c r="M27" s="45"/>
      <c r="N27" s="31">
        <f t="shared" si="6"/>
        <v>0</v>
      </c>
    </row>
    <row r="28" spans="2:14" x14ac:dyDescent="0.2">
      <c r="B28" s="35" t="s">
        <v>10</v>
      </c>
      <c r="C28" s="36">
        <v>2</v>
      </c>
      <c r="D28" s="37"/>
      <c r="E28" s="38"/>
      <c r="F28" s="39"/>
      <c r="G28" s="40"/>
      <c r="H28" s="41">
        <v>0</v>
      </c>
      <c r="I28" s="42"/>
      <c r="J28" s="43">
        <v>200</v>
      </c>
      <c r="K28" s="44"/>
      <c r="L28" s="31">
        <f t="shared" si="5"/>
        <v>0</v>
      </c>
      <c r="M28" s="45"/>
      <c r="N28" s="31">
        <f t="shared" si="6"/>
        <v>0</v>
      </c>
    </row>
    <row r="29" spans="2:14" ht="13.5" thickBot="1" x14ac:dyDescent="0.25">
      <c r="B29" s="46" t="s">
        <v>37</v>
      </c>
      <c r="C29" s="36">
        <v>1</v>
      </c>
      <c r="D29" s="37"/>
      <c r="E29" s="38"/>
      <c r="F29" s="39"/>
      <c r="G29" s="40"/>
      <c r="H29" s="41">
        <v>0</v>
      </c>
      <c r="I29" s="47">
        <v>0</v>
      </c>
      <c r="J29" s="48">
        <v>150</v>
      </c>
      <c r="K29" s="48">
        <v>50</v>
      </c>
      <c r="L29" s="31">
        <f>SUM(H29*J29)</f>
        <v>0</v>
      </c>
      <c r="M29" s="49">
        <f>K29*I29</f>
        <v>0</v>
      </c>
      <c r="N29" s="31">
        <f>SUM(L29+M29)</f>
        <v>0</v>
      </c>
    </row>
    <row r="30" spans="2:14" ht="13.5" thickBot="1" x14ac:dyDescent="0.25">
      <c r="B30" s="50"/>
      <c r="C30" s="51"/>
      <c r="D30" s="37"/>
      <c r="E30" s="37"/>
      <c r="F30" s="37"/>
      <c r="G30" s="37"/>
      <c r="H30" s="37"/>
      <c r="I30" s="37"/>
      <c r="J30" s="37"/>
      <c r="K30" s="37"/>
      <c r="L30" s="58" t="s">
        <v>23</v>
      </c>
      <c r="M30" s="60"/>
      <c r="N30" s="52">
        <f>SUM(N19:N29,N4:N17)</f>
        <v>0</v>
      </c>
    </row>
    <row r="31" spans="2:14" ht="27.75" customHeight="1" thickBot="1" x14ac:dyDescent="0.25">
      <c r="B31" s="50"/>
      <c r="C31" s="51"/>
      <c r="D31" s="37"/>
      <c r="E31" s="37"/>
      <c r="F31" s="37"/>
      <c r="G31" s="37"/>
      <c r="H31" s="37"/>
      <c r="I31" s="37"/>
      <c r="J31" s="37"/>
      <c r="K31" s="37"/>
      <c r="L31" s="58" t="s">
        <v>13</v>
      </c>
      <c r="M31" s="60"/>
      <c r="N31" s="52">
        <f>N30*123%</f>
        <v>0</v>
      </c>
    </row>
    <row r="32" spans="2:14" ht="13.5" thickBot="1" x14ac:dyDescent="0.25">
      <c r="B32" s="50"/>
      <c r="C32" s="51"/>
      <c r="D32" s="37"/>
      <c r="E32" s="37"/>
      <c r="F32" s="37"/>
      <c r="G32" s="37"/>
      <c r="H32" s="37"/>
      <c r="I32" s="37"/>
      <c r="J32" s="37"/>
      <c r="K32" s="37"/>
      <c r="L32" s="58" t="s">
        <v>46</v>
      </c>
      <c r="M32" s="60"/>
      <c r="N32" s="53">
        <f>N30*48</f>
        <v>0</v>
      </c>
    </row>
    <row r="33" spans="2:14" ht="39" customHeight="1" thickBot="1" x14ac:dyDescent="0.25">
      <c r="B33" s="50"/>
      <c r="C33" s="51"/>
      <c r="D33" s="37"/>
      <c r="E33" s="37"/>
      <c r="F33" s="37"/>
      <c r="G33" s="37"/>
      <c r="H33" s="37"/>
      <c r="I33" s="37"/>
      <c r="J33" s="37"/>
      <c r="K33" s="37"/>
      <c r="L33" s="58" t="s">
        <v>45</v>
      </c>
      <c r="M33" s="60"/>
      <c r="N33" s="53">
        <f>N32*123%</f>
        <v>0</v>
      </c>
    </row>
    <row r="34" spans="2:14" x14ac:dyDescent="0.2">
      <c r="B34" s="54" t="s">
        <v>24</v>
      </c>
      <c r="C34" s="55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2:14" x14ac:dyDescent="0.2">
      <c r="B35" s="54" t="s">
        <v>25</v>
      </c>
      <c r="C35" s="57"/>
      <c r="D35" s="57"/>
      <c r="E35" s="57"/>
      <c r="F35" s="57"/>
      <c r="G35" s="57"/>
      <c r="H35" s="57"/>
      <c r="I35" s="57"/>
      <c r="J35" s="37"/>
      <c r="K35" s="37"/>
      <c r="L35" s="37"/>
      <c r="M35" s="37"/>
      <c r="N35" s="37"/>
    </row>
    <row r="36" spans="2:14" x14ac:dyDescent="0.2">
      <c r="B36" s="54" t="s">
        <v>26</v>
      </c>
      <c r="C36" s="55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2:14" x14ac:dyDescent="0.2">
      <c r="B37" s="54" t="s">
        <v>27</v>
      </c>
      <c r="C37" s="57"/>
      <c r="D37" s="57"/>
      <c r="E37" s="57"/>
      <c r="F37" s="57"/>
      <c r="G37" s="57"/>
      <c r="H37" s="57"/>
      <c r="I37" s="57"/>
      <c r="J37" s="37"/>
      <c r="K37" s="37"/>
      <c r="L37" s="37"/>
      <c r="M37" s="37"/>
      <c r="N37" s="37"/>
    </row>
    <row r="38" spans="2:14" x14ac:dyDescent="0.2">
      <c r="B38" s="54" t="s">
        <v>18</v>
      </c>
      <c r="C38" s="56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2:14" x14ac:dyDescent="0.2">
      <c r="B39" s="54" t="s">
        <v>19</v>
      </c>
      <c r="C39" s="57"/>
      <c r="D39" s="57"/>
      <c r="E39" s="57"/>
      <c r="F39" s="57"/>
      <c r="G39" s="57"/>
      <c r="H39" s="57"/>
      <c r="I39" s="57"/>
      <c r="J39" s="37"/>
      <c r="K39" s="37"/>
      <c r="L39" s="37"/>
      <c r="M39" s="37"/>
      <c r="N39" s="37"/>
    </row>
    <row r="40" spans="2:14" x14ac:dyDescent="0.2">
      <c r="B40" s="2"/>
      <c r="C40"/>
    </row>
    <row r="41" spans="2:14" x14ac:dyDescent="0.2">
      <c r="B41" s="2"/>
      <c r="C41"/>
    </row>
    <row r="42" spans="2:14" x14ac:dyDescent="0.2">
      <c r="B42" s="2" t="s">
        <v>28</v>
      </c>
      <c r="C42" s="2" t="s">
        <v>29</v>
      </c>
    </row>
    <row r="43" spans="2:14" x14ac:dyDescent="0.2">
      <c r="B43" s="2" t="s">
        <v>14</v>
      </c>
      <c r="C43"/>
    </row>
    <row r="44" spans="2:14" x14ac:dyDescent="0.2">
      <c r="B44" s="2" t="s">
        <v>15</v>
      </c>
      <c r="C44"/>
    </row>
    <row r="45" spans="2:14" x14ac:dyDescent="0.2">
      <c r="B45" s="2" t="s">
        <v>16</v>
      </c>
      <c r="C45"/>
    </row>
    <row r="46" spans="2:14" x14ac:dyDescent="0.2">
      <c r="B46" s="2" t="s">
        <v>17</v>
      </c>
      <c r="C46"/>
    </row>
  </sheetData>
  <mergeCells count="9">
    <mergeCell ref="C35:I35"/>
    <mergeCell ref="C37:I37"/>
    <mergeCell ref="C39:I39"/>
    <mergeCell ref="B18:N18"/>
    <mergeCell ref="B2:N2"/>
    <mergeCell ref="L31:M31"/>
    <mergeCell ref="L33:M33"/>
    <mergeCell ref="L30:M30"/>
    <mergeCell ref="L32:M32"/>
  </mergeCells>
  <pageMargins left="0.78740157480314965" right="0.78740157480314965" top="1.0629921259842521" bottom="1.0629921259842521" header="0.78740157480314965" footer="0.78740157480314965"/>
  <pageSetup paperSize="9" scale="7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Ma</dc:creator>
  <cp:lastModifiedBy>Maciej Hirniak</cp:lastModifiedBy>
  <cp:lastPrinted>2017-02-10T10:57:45Z</cp:lastPrinted>
  <dcterms:created xsi:type="dcterms:W3CDTF">2012-07-13T06:29:27Z</dcterms:created>
  <dcterms:modified xsi:type="dcterms:W3CDTF">2017-03-14T09:01:11Z</dcterms:modified>
</cp:coreProperties>
</file>